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<sst xmlns="http://schemas.openxmlformats.org/spreadsheetml/2006/main" count="56" uniqueCount="55">
  <si>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</si>
  <si>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</si>
  <si>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</si>
  <si>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</si>
  <si>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</si>
  <si>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</si>
  <si>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</si>
  <si>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</si>
  <si>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</si>
  <si>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</si>
  <si>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</si>
  <si>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</si>
  <si>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</si>
  <si>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</si>
  <si>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</si>
  <si>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</si>
  <si>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</si>
  <si>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</si>
  <si>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</si>
  <si>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</si>
  <si>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</si>
  <si>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</si>
  <si>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</si>
  <si>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</si>
  <si>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</si>
  <si>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</si>
  <si>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</si>
  <si>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</si>
  <si>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</si>
  <si>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</si>
  <si>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</si>
  <si>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</si>
  <si>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</si>
  <si>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</si>
  <si>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</si>
  <si>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</si>
  <si>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</si>
  <si>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</si>
  <si>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</si>
  <si>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</si>
  <si>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</si>
  <si>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</si>
  <si>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</si>
  <si>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</si>
  <si>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</si>
  <si>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</si>
  <si>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</si>
  <si>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</si>
  <si>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>Prozor-Rama</t>
  </si>
  <si>
    <t>KDP</t>
  </si>
  <si>
    <t>Su</t>
  </si>
  <si>
    <t>CASELOAD INDEX (the number of judges needed to cover the core caseload)</t>
  </si>
  <si>
    <t>Less commercial cases to be handled by the new Commercial Division in the Mostar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</si>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</sst>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1"/>
  <sheetViews>
    <sheetView tabSelected="1" workbookViewId="0" topLeftCell="A32">
      <selection activeCell="L53" sqref="A50:L53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46</v>
      </c>
      <c r="K5" s="5"/>
      <c r="L5" s="7" t="s">
        <v>47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35</v>
      </c>
      <c r="C8" s="12">
        <v>34</v>
      </c>
      <c r="D8" s="12">
        <v>18</v>
      </c>
      <c r="E8" s="12">
        <v>6</v>
      </c>
      <c r="F8" s="12">
        <v>48</v>
      </c>
      <c r="G8" s="12">
        <f>PRODUCT(F8,2)</f>
        <v>96</v>
      </c>
      <c r="H8" s="12">
        <f aca="true" t="shared" si="0" ref="H8:H21">AVERAGE(B8,C8,D8,E8,G8)</f>
        <v>37.8</v>
      </c>
      <c r="I8" s="12">
        <f aca="true" t="shared" si="1" ref="I8:I21">AVERAGE(E8,G8)</f>
        <v>51</v>
      </c>
      <c r="J8" s="12">
        <v>220</v>
      </c>
      <c r="K8" s="12">
        <f>POWER(J8,-1)</f>
        <v>0.004545454545454545</v>
      </c>
      <c r="L8" s="13">
        <f>PRODUCT(I8,K8)</f>
        <v>0.2318181818181818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11</v>
      </c>
      <c r="C9" s="12">
        <v>16</v>
      </c>
      <c r="D9" s="12">
        <v>7</v>
      </c>
      <c r="E9" s="12">
        <v>26</v>
      </c>
      <c r="F9" s="12">
        <v>54</v>
      </c>
      <c r="G9" s="12">
        <f aca="true" t="shared" si="2" ref="G9:G43">PRODUCT(F9,2)</f>
        <v>108</v>
      </c>
      <c r="H9" s="12">
        <f t="shared" si="0"/>
        <v>33.6</v>
      </c>
      <c r="I9" s="12">
        <f t="shared" si="1"/>
        <v>67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5</v>
      </c>
      <c r="C10" s="12">
        <v>2</v>
      </c>
      <c r="D10" s="12">
        <v>3</v>
      </c>
      <c r="E10" s="12">
        <v>3</v>
      </c>
      <c r="F10" s="12">
        <v>4</v>
      </c>
      <c r="G10" s="12">
        <f t="shared" si="2"/>
        <v>8</v>
      </c>
      <c r="H10" s="12">
        <f t="shared" si="0"/>
        <v>4.2</v>
      </c>
      <c r="I10" s="12">
        <f t="shared" si="1"/>
        <v>5.5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0.024999999999999998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/>
      <c r="D11" s="12">
        <v>1</v>
      </c>
      <c r="E11" s="12">
        <v>1</v>
      </c>
      <c r="F11" s="12">
        <v>0</v>
      </c>
      <c r="G11" s="12">
        <f t="shared" si="2"/>
        <v>0</v>
      </c>
      <c r="H11" s="12">
        <f t="shared" si="0"/>
        <v>0.6666666666666666</v>
      </c>
      <c r="I11" s="12">
        <f t="shared" si="1"/>
        <v>0.5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50</v>
      </c>
      <c r="C12" s="12">
        <v>697</v>
      </c>
      <c r="D12" s="12">
        <v>644</v>
      </c>
      <c r="E12" s="12">
        <v>712</v>
      </c>
      <c r="F12" s="12">
        <v>316</v>
      </c>
      <c r="G12" s="12">
        <f t="shared" si="2"/>
        <v>632</v>
      </c>
      <c r="H12" s="12">
        <f t="shared" si="0"/>
        <v>547</v>
      </c>
      <c r="I12" s="12">
        <f t="shared" si="1"/>
        <v>672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14</v>
      </c>
      <c r="C13" s="12">
        <v>19</v>
      </c>
      <c r="D13" s="12">
        <v>17</v>
      </c>
      <c r="E13" s="12">
        <v>54</v>
      </c>
      <c r="F13" s="12">
        <v>43</v>
      </c>
      <c r="G13" s="12">
        <f t="shared" si="2"/>
        <v>86</v>
      </c>
      <c r="H13" s="12">
        <f t="shared" si="0"/>
        <v>38</v>
      </c>
      <c r="I13" s="12">
        <f t="shared" si="1"/>
        <v>70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138</v>
      </c>
      <c r="C14" s="12">
        <v>159</v>
      </c>
      <c r="D14" s="12">
        <v>72</v>
      </c>
      <c r="E14" s="12">
        <v>109</v>
      </c>
      <c r="F14" s="12">
        <v>72</v>
      </c>
      <c r="G14" s="12">
        <f t="shared" si="2"/>
        <v>144</v>
      </c>
      <c r="H14" s="12">
        <f t="shared" si="0"/>
        <v>124.4</v>
      </c>
      <c r="I14" s="12">
        <f t="shared" si="1"/>
        <v>126.5</v>
      </c>
      <c r="J14" s="12">
        <v>300</v>
      </c>
      <c r="K14" s="12">
        <f t="shared" si="3"/>
        <v>0.0033333333333333335</v>
      </c>
      <c r="L14" s="13">
        <f t="shared" si="4"/>
        <v>0.4216666666666667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/>
      <c r="C15" s="12">
        <v>10</v>
      </c>
      <c r="D15" s="12">
        <v>5</v>
      </c>
      <c r="E15" s="12">
        <v>3</v>
      </c>
      <c r="F15" s="12">
        <v>7</v>
      </c>
      <c r="G15" s="12">
        <f t="shared" si="2"/>
        <v>14</v>
      </c>
      <c r="H15" s="12">
        <f t="shared" si="0"/>
        <v>8</v>
      </c>
      <c r="I15" s="12">
        <f t="shared" si="1"/>
        <v>8.5</v>
      </c>
      <c r="J15" s="12">
        <v>300</v>
      </c>
      <c r="K15" s="12">
        <f t="shared" si="3"/>
        <v>0.0033333333333333335</v>
      </c>
      <c r="L15" s="13">
        <f t="shared" si="4"/>
        <v>0.028333333333333335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3</v>
      </c>
      <c r="C16" s="12">
        <v>3</v>
      </c>
      <c r="D16" s="12">
        <v>8</v>
      </c>
      <c r="E16" s="12">
        <v>62</v>
      </c>
      <c r="F16" s="12">
        <v>10</v>
      </c>
      <c r="G16" s="12">
        <f t="shared" si="2"/>
        <v>20</v>
      </c>
      <c r="H16" s="12">
        <f t="shared" si="0"/>
        <v>19.2</v>
      </c>
      <c r="I16" s="12">
        <f t="shared" si="1"/>
        <v>41</v>
      </c>
      <c r="J16" s="12">
        <v>600</v>
      </c>
      <c r="K16" s="12">
        <f t="shared" si="3"/>
        <v>0.0016666666666666668</v>
      </c>
      <c r="L16" s="13">
        <f t="shared" si="4"/>
        <v>0.06833333333333334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>
        <v>9</v>
      </c>
      <c r="D17" s="12">
        <v>0</v>
      </c>
      <c r="E17" s="12">
        <v>11</v>
      </c>
      <c r="F17" s="12">
        <v>11</v>
      </c>
      <c r="G17" s="12">
        <f t="shared" si="2"/>
        <v>22</v>
      </c>
      <c r="H17" s="12">
        <f t="shared" si="0"/>
        <v>10.5</v>
      </c>
      <c r="I17" s="12">
        <f t="shared" si="1"/>
        <v>16.5</v>
      </c>
      <c r="J17" s="12">
        <v>600</v>
      </c>
      <c r="K17" s="12">
        <f t="shared" si="3"/>
        <v>0.0016666666666666668</v>
      </c>
      <c r="L17" s="13">
        <f t="shared" si="4"/>
        <v>0.0275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191</v>
      </c>
      <c r="C18" s="12">
        <v>151</v>
      </c>
      <c r="D18" s="12">
        <v>221</v>
      </c>
      <c r="E18" s="12">
        <v>186</v>
      </c>
      <c r="F18" s="12">
        <v>65</v>
      </c>
      <c r="G18" s="12">
        <f t="shared" si="2"/>
        <v>130</v>
      </c>
      <c r="H18" s="12">
        <f t="shared" si="0"/>
        <v>175.8</v>
      </c>
      <c r="I18" s="12">
        <f t="shared" si="1"/>
        <v>158</v>
      </c>
      <c r="J18" s="14">
        <v>750</v>
      </c>
      <c r="K18" s="12">
        <f t="shared" si="3"/>
        <v>0.0013333333333333333</v>
      </c>
      <c r="L18" s="13">
        <f t="shared" si="4"/>
        <v>0.21066666666666667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70</v>
      </c>
      <c r="C19" s="12">
        <v>71</v>
      </c>
      <c r="D19" s="12">
        <v>80</v>
      </c>
      <c r="E19" s="12">
        <v>71</v>
      </c>
      <c r="F19" s="12">
        <v>25</v>
      </c>
      <c r="G19" s="12">
        <f t="shared" si="2"/>
        <v>50</v>
      </c>
      <c r="H19" s="12">
        <f t="shared" si="0"/>
        <v>68.4</v>
      </c>
      <c r="I19" s="12">
        <f t="shared" si="1"/>
        <v>60.5</v>
      </c>
      <c r="J19" s="14">
        <v>300</v>
      </c>
      <c r="K19" s="12">
        <f t="shared" si="3"/>
        <v>0.0033333333333333335</v>
      </c>
      <c r="L19" s="13">
        <f t="shared" si="4"/>
        <v>0.2016666666666667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13</v>
      </c>
      <c r="C20" s="12">
        <v>12</v>
      </c>
      <c r="D20" s="12">
        <v>70</v>
      </c>
      <c r="E20" s="12">
        <v>16</v>
      </c>
      <c r="F20" s="12">
        <v>12</v>
      </c>
      <c r="G20" s="12">
        <f t="shared" si="2"/>
        <v>24</v>
      </c>
      <c r="H20" s="12">
        <f t="shared" si="0"/>
        <v>27</v>
      </c>
      <c r="I20" s="12">
        <f t="shared" si="1"/>
        <v>20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88</v>
      </c>
      <c r="C22" s="12">
        <v>48</v>
      </c>
      <c r="D22" s="12">
        <v>172</v>
      </c>
      <c r="E22" s="12">
        <v>158</v>
      </c>
      <c r="F22" s="12">
        <v>188</v>
      </c>
      <c r="G22" s="12">
        <f t="shared" si="2"/>
        <v>376</v>
      </c>
      <c r="H22" s="12">
        <f>AVERAGE(B22,C22,D22,E22,G22)</f>
        <v>168.4</v>
      </c>
      <c r="I22" s="12">
        <f>AVERAGE(E22,G22)</f>
        <v>267</v>
      </c>
      <c r="J22" s="14">
        <v>3300</v>
      </c>
      <c r="K22" s="12">
        <f t="shared" si="3"/>
        <v>0.00030303030303030303</v>
      </c>
      <c r="L22" s="13">
        <f t="shared" si="4"/>
        <v>0.0809090909090909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3">AVERAGE(B23,C23,D23,E23,G23)</f>
        <v>0</v>
      </c>
      <c r="I23" s="12">
        <f aca="true" t="shared" si="6" ref="I23:I43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123</v>
      </c>
      <c r="C26" s="12">
        <v>106</v>
      </c>
      <c r="D26" s="12">
        <v>83</v>
      </c>
      <c r="E26" s="12">
        <v>55</v>
      </c>
      <c r="F26" s="12">
        <v>60</v>
      </c>
      <c r="G26" s="12">
        <f t="shared" si="2"/>
        <v>120</v>
      </c>
      <c r="H26" s="12">
        <f t="shared" si="5"/>
        <v>97.4</v>
      </c>
      <c r="I26" s="12">
        <f t="shared" si="6"/>
        <v>87.5</v>
      </c>
      <c r="J26" s="14">
        <v>5500</v>
      </c>
      <c r="K26" s="12">
        <f t="shared" si="3"/>
        <v>0.0001818181818181818</v>
      </c>
      <c r="L26" s="13">
        <f t="shared" si="4"/>
        <v>0.015909090909090907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>
        <v>900</v>
      </c>
      <c r="K31" s="12">
        <f t="shared" si="3"/>
        <v>0.0011111111111111111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>
        <v>135</v>
      </c>
      <c r="E32" s="12">
        <v>216</v>
      </c>
      <c r="F32" s="12">
        <v>57</v>
      </c>
      <c r="G32" s="12">
        <f t="shared" si="2"/>
        <v>114</v>
      </c>
      <c r="H32" s="12">
        <f t="shared" si="5"/>
        <v>155</v>
      </c>
      <c r="I32" s="12">
        <f t="shared" si="6"/>
        <v>165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10</v>
      </c>
      <c r="C34" s="12">
        <v>3</v>
      </c>
      <c r="D34" s="12"/>
      <c r="E34" s="12">
        <v>6</v>
      </c>
      <c r="F34" s="12">
        <v>5</v>
      </c>
      <c r="G34" s="12">
        <f t="shared" si="2"/>
        <v>10</v>
      </c>
      <c r="H34" s="12">
        <f t="shared" si="5"/>
        <v>7.25</v>
      </c>
      <c r="I34" s="12">
        <f t="shared" si="6"/>
        <v>8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5</v>
      </c>
      <c r="C36" s="12">
        <v>3</v>
      </c>
      <c r="D36" s="12">
        <v>2</v>
      </c>
      <c r="E36" s="12"/>
      <c r="F36" s="12">
        <v>0</v>
      </c>
      <c r="G36" s="12">
        <f t="shared" si="2"/>
        <v>0</v>
      </c>
      <c r="H36" s="12">
        <f t="shared" si="5"/>
        <v>2.5</v>
      </c>
      <c r="I36" s="12">
        <f t="shared" si="6"/>
        <v>0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348</v>
      </c>
      <c r="C37" s="12">
        <v>448</v>
      </c>
      <c r="D37" s="12">
        <v>873</v>
      </c>
      <c r="E37" s="12">
        <v>719</v>
      </c>
      <c r="F37" s="12">
        <v>313</v>
      </c>
      <c r="G37" s="12">
        <f t="shared" si="2"/>
        <v>626</v>
      </c>
      <c r="H37" s="12">
        <f t="shared" si="5"/>
        <v>602.8</v>
      </c>
      <c r="I37" s="12">
        <f t="shared" si="6"/>
        <v>672.5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96</v>
      </c>
      <c r="C38" s="12">
        <v>99</v>
      </c>
      <c r="D38" s="12">
        <v>194</v>
      </c>
      <c r="E38" s="12">
        <v>233</v>
      </c>
      <c r="F38" s="12">
        <v>120</v>
      </c>
      <c r="G38" s="12">
        <f t="shared" si="2"/>
        <v>240</v>
      </c>
      <c r="H38" s="12">
        <f t="shared" si="5"/>
        <v>172.4</v>
      </c>
      <c r="I38" s="12">
        <f t="shared" si="6"/>
        <v>236.5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182</v>
      </c>
      <c r="C39" s="12">
        <v>267</v>
      </c>
      <c r="D39" s="12">
        <v>225</v>
      </c>
      <c r="E39" s="12">
        <v>218</v>
      </c>
      <c r="F39" s="12">
        <v>130</v>
      </c>
      <c r="G39" s="12">
        <f t="shared" si="2"/>
        <v>260</v>
      </c>
      <c r="H39" s="12">
        <f t="shared" si="5"/>
        <v>230.4</v>
      </c>
      <c r="I39" s="12">
        <f t="shared" si="6"/>
        <v>239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12</v>
      </c>
      <c r="C40" s="12">
        <v>8</v>
      </c>
      <c r="D40" s="12">
        <v>10</v>
      </c>
      <c r="E40" s="12">
        <v>30</v>
      </c>
      <c r="F40" s="12">
        <v>15</v>
      </c>
      <c r="G40" s="12">
        <f t="shared" si="2"/>
        <v>30</v>
      </c>
      <c r="H40" s="12">
        <f t="shared" si="5"/>
        <v>18</v>
      </c>
      <c r="I40" s="12">
        <f t="shared" si="6"/>
        <v>30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4</v>
      </c>
      <c r="C41" s="12">
        <v>5</v>
      </c>
      <c r="D41" s="12">
        <v>7</v>
      </c>
      <c r="E41" s="12">
        <v>4</v>
      </c>
      <c r="F41" s="12">
        <v>6</v>
      </c>
      <c r="G41" s="12">
        <f t="shared" si="2"/>
        <v>12</v>
      </c>
      <c r="H41" s="12">
        <f t="shared" si="5"/>
        <v>6.4</v>
      </c>
      <c r="I41" s="12">
        <f t="shared" si="6"/>
        <v>8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49</v>
      </c>
      <c r="B42" s="12">
        <v>41</v>
      </c>
      <c r="C42" s="12">
        <v>33</v>
      </c>
      <c r="D42" s="12">
        <v>46</v>
      </c>
      <c r="E42" s="12">
        <v>61</v>
      </c>
      <c r="F42" s="12">
        <v>38</v>
      </c>
      <c r="G42" s="12">
        <f t="shared" si="2"/>
        <v>76</v>
      </c>
      <c r="H42" s="12">
        <f t="shared" si="5"/>
        <v>51.4</v>
      </c>
      <c r="I42" s="12">
        <f t="shared" si="6"/>
        <v>68.5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50</v>
      </c>
      <c r="B43" s="12">
        <v>151</v>
      </c>
      <c r="C43" s="12">
        <v>210</v>
      </c>
      <c r="D43" s="12">
        <v>197</v>
      </c>
      <c r="E43" s="12">
        <v>247</v>
      </c>
      <c r="F43" s="12">
        <v>95</v>
      </c>
      <c r="G43" s="12">
        <f t="shared" si="2"/>
        <v>190</v>
      </c>
      <c r="H43" s="12">
        <f t="shared" si="5"/>
        <v>199</v>
      </c>
      <c r="I43" s="12">
        <f t="shared" si="6"/>
        <v>218.5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SUM(L8:L43)</f>
        <v>1.3118030303030301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 t="s">
        <v>40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v>-0.03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3">
        <f>SUM(L41:L52)</f>
        <v>1.28180303030303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